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36" i="1" l="1"/>
  <c r="B36" i="1"/>
  <c r="D38" i="1"/>
  <c r="E38" i="1" s="1"/>
  <c r="D39" i="1"/>
  <c r="E39" i="1" s="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<sst xmlns="http://schemas.openxmlformats.org/spreadsheetml/2006/main" count="127" uniqueCount="92">
  <si>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</si>
  <si>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</si>
  <si>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</si>
  <si>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</si>
  <si>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</si>
  <si>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</si>
  <si>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</si>
  <si>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</si>
  <si>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</si>
  <si>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</si>
  <si>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</si>
  <si>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</si>
  <si>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</si>
  <si>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</si>
  <si>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</si>
  <si>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</si>
  <si>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</si>
  <si>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</si>
  <si>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</si>
  <si>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</si>
  <si>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</si>
  <si>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</si>
  <si>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</si>
  <si>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</si>
  <si>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</si>
  <si>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</si>
  <si>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</si>
  <si>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</si>
  <si>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</si>
  <si>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</si>
  <si>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</si>
  <si>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</si>
  <si>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</si>
  <si>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</si>
  <si>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</si>
  <si>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</si>
  <si>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</si>
  <si>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</si>
  <si>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</si>
  <si>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</si>
  <si>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</si>
  <si>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</si>
  <si>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</si>
  <si>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</si>
  <si>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</si>
  <si>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</si>
  <si>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</si>
  <si>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</si>
  <si>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</si>
  <si>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</si>
  <si>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</si>
  <si>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</si>
  <si>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</si>
  <si>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</si>
  <si>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</si>
  <si>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</si>
  <si>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</si>
  <si>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</si>
  <si>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</si>
  <si>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</si>
  <si>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</si>
  <si>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</si>
  <si>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</si>
  <si>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</si>
  <si>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</si>
  <si>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</si>
  <si>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</si>
  <si>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</si>
  <si>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</si>
  <si>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</si>
  <si>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Office of Institutional Research and Decision Support 7/3/2017</t>
  </si>
  <si>
    <t>7/4/2016</t>
  </si>
  <si>
    <t>7/3/2017</t>
  </si>
  <si>
    <t xml:space="preserve">+13 ug; +19 grad; -1 non-degree </t>
  </si>
  <si>
    <t>-71 ug; -28 grad; -22 non-degree</t>
  </si>
  <si>
    <t>-50 ug; +39 grad; +0 non-degree</t>
  </si>
  <si>
    <t>+2 grad; -8 non-degree</t>
  </si>
  <si>
    <t>+65 ug; -5 grad/prof</t>
  </si>
  <si>
    <t>-32 ug; -18 grad; +0 non-degree</t>
  </si>
  <si>
    <t>+120 ug; +25 grad; +2 non-degree</t>
  </si>
  <si>
    <t>+8 ug; +10 grad; -4 non-degree</t>
  </si>
  <si>
    <t>+0 grad/prof</t>
  </si>
  <si>
    <t>-95 ug; -11 grad; +2 non-degree</t>
  </si>
  <si>
    <t>+29 ug; -8 grad/prof</t>
  </si>
  <si>
    <t>-53 ug; +43 grad/prof; -7 non-degree</t>
  </si>
  <si>
    <t>+3 ug; +1 grad</t>
  </si>
  <si>
    <t>-1 ug; +11 grad;-2 non-degree</t>
  </si>
  <si>
    <t>+4 ug; -29 grad</t>
  </si>
  <si>
    <t>-29 ug; -35 grad/prof</t>
  </si>
  <si>
    <t>+51 ug; -3 grad; +15 non-degree</t>
  </si>
  <si>
    <t>+84 ug; -45 grad; -2 non-degree</t>
  </si>
  <si>
    <t>-75 ug; -24 high school; -3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</si>
</sst>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6"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202">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49" fontId="22"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3" fontId="23" fillId="2" borderId="3" xfId="0" applyNumberFormat="1" applyFont="1" applyFill="1" applyBorder="1" applyAlignment="1">
      <alignment horizontal="center" wrapText="1"/>
    </xf>
    <xf numFmtId="164" fontId="23" fillId="2" borderId="12" xfId="0" applyNumberFormat="1" applyFont="1" applyFill="1" applyBorder="1" applyAlignment="1">
      <alignment horizontal="center" wrapText="1"/>
    </xf>
    <xf numFmtId="3" fontId="23" fillId="2" borderId="14" xfId="0" applyNumberFormat="1" applyFont="1" applyFill="1" applyBorder="1" applyAlignment="1">
      <alignment horizontal="center" wrapText="1"/>
    </xf>
    <xf numFmtId="164" fontId="23"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164" fontId="32"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3" fontId="27" fillId="2" borderId="3"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3" fillId="3" borderId="9" xfId="0" applyNumberFormat="1" applyFont="1" applyFill="1" applyBorder="1" applyAlignment="1">
      <alignment horizontal="center" vertical="center" wrapText="1" readingOrder="1"/>
    </xf>
    <xf numFmtId="164" fontId="33" fillId="3"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3" fontId="27" fillId="5" borderId="10"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1" fillId="0" borderId="9" xfId="0" applyNumberFormat="1" applyFont="1" applyFill="1" applyBorder="1" applyAlignment="1">
      <alignment horizontal="center" vertical="center" wrapText="1"/>
    </xf>
    <xf numFmtId="164" fontId="31" fillId="0" borderId="1" xfId="0" applyNumberFormat="1" applyFont="1" applyFill="1" applyBorder="1" applyAlignment="1">
      <alignment horizontal="center" vertical="center" wrapText="1"/>
    </xf>
    <xf numFmtId="3" fontId="33" fillId="3" borderId="9" xfId="0" applyNumberFormat="1" applyFont="1" applyFill="1" applyBorder="1" applyAlignment="1">
      <alignment horizontal="center" vertical="center" wrapText="1"/>
    </xf>
    <xf numFmtId="164" fontId="31" fillId="0" borderId="9" xfId="0" applyNumberFormat="1" applyFont="1" applyBorder="1" applyAlignment="1">
      <alignment horizontal="center" vertical="center" wrapText="1" readingOrder="1"/>
    </xf>
    <xf numFmtId="3" fontId="33" fillId="2" borderId="14" xfId="0" applyNumberFormat="1" applyFont="1" applyFill="1" applyBorder="1" applyAlignment="1">
      <alignment horizontal="center" vertical="center" wrapText="1"/>
    </xf>
    <xf numFmtId="164" fontId="33" fillId="2" borderId="15" xfId="0" applyNumberFormat="1" applyFont="1" applyFill="1" applyBorder="1" applyAlignment="1">
      <alignment horizontal="center" vertical="center" wrapText="1"/>
    </xf>
    <xf numFmtId="0" fontId="35" fillId="0" borderId="0" xfId="0" applyFont="1" applyAlignment="1">
      <alignment horizontal="center"/>
    </xf>
    <xf numFmtId="3" fontId="33" fillId="5" borderId="33" xfId="0" applyNumberFormat="1" applyFont="1" applyFill="1" applyBorder="1" applyAlignment="1">
      <alignment horizontal="center" vertical="center" wrapText="1"/>
    </xf>
    <xf numFmtId="164" fontId="33" fillId="5" borderId="34" xfId="0" applyNumberFormat="1" applyFont="1" applyFill="1" applyBorder="1" applyAlignment="1">
      <alignment horizontal="center" vertical="center" wrapText="1"/>
    </xf>
    <xf numFmtId="166" fontId="27" fillId="3" borderId="9" xfId="0" applyNumberFormat="1" applyFont="1" applyFill="1" applyBorder="1" applyAlignment="1">
      <alignment horizontal="center" vertical="center" wrapText="1" readingOrder="1"/>
    </xf>
    <xf numFmtId="164" fontId="27" fillId="3" borderId="1" xfId="0" applyNumberFormat="1" applyFont="1" applyFill="1" applyBorder="1" applyAlignment="1">
      <alignment horizontal="center" vertical="center" wrapText="1"/>
    </xf>
    <xf numFmtId="49" fontId="15" fillId="2" borderId="20" xfId="0" applyNumberFormat="1" applyFont="1" applyFill="1" applyBorder="1" applyAlignment="1">
      <alignment horizontal="left" vertical="center" wrapText="1"/>
    </xf>
    <xf numFmtId="49" fontId="15" fillId="2" borderId="7" xfId="0" applyNumberFormat="1" applyFont="1" applyFill="1" applyBorder="1" applyAlignment="1">
      <alignment horizontal="left" vertical="center" wrapText="1"/>
    </xf>
    <xf numFmtId="3" fontId="15" fillId="0" borderId="9" xfId="0" applyNumberFormat="1" applyFont="1" applyFill="1" applyBorder="1" applyAlignment="1">
      <alignment horizontal="center" wrapText="1"/>
    </xf>
    <xf numFmtId="164" fontId="15" fillId="0" borderId="1" xfId="0" applyNumberFormat="1" applyFont="1" applyFill="1" applyBorder="1" applyAlignment="1">
      <alignment horizont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0" fontId="4" fillId="0" borderId="0" xfId="0" applyFont="1" applyAlignment="1">
      <alignment vertical="top" wrapText="1"/>
    </xf>
    <xf numFmtId="0" fontId="0" fillId="0" borderId="0" xfId="0" applyAlignment="1">
      <alignment vertical="top" wrapText="1"/>
    </xf>
    <xf numFmtId="0" fontId="22" fillId="0" borderId="4" xfId="0" applyFont="1" applyBorder="1" applyAlignment="1"/>
    <xf numFmtId="0" fontId="22" fillId="0" borderId="9" xfId="0" applyFont="1" applyBorder="1" applyAlignment="1"/>
    <xf numFmtId="0" fontId="22" fillId="0" borderId="16" xfId="0" applyFont="1" applyBorder="1" applyAlignment="1"/>
    <xf numFmtId="0" fontId="22"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0" fontId="22" fillId="0" borderId="4" xfId="0" applyFont="1" applyBorder="1" applyAlignment="1">
      <alignment wrapText="1"/>
    </xf>
    <xf numFmtId="0" fontId="22" fillId="0" borderId="9" xfId="0" applyFont="1" applyBorder="1" applyAlignment="1">
      <alignment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2" fillId="0" borderId="13" xfId="0" applyFont="1" applyBorder="1" applyAlignment="1">
      <alignment wrapText="1"/>
    </xf>
    <xf numFmtId="0" fontId="22"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164" fontId="31" fillId="2" borderId="12" xfId="0" applyNumberFormat="1" applyFont="1" applyFill="1" applyBorder="1" applyAlignment="1">
      <alignment horizontal="center" vertical="center" wrapText="1"/>
    </xf>
    <xf numFmtId="3" fontId="32" fillId="2" borderId="3"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A5" sqref="A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70" t="s">
        <v>37</v>
      </c>
      <c r="C1" s="171"/>
      <c r="D1" s="171"/>
      <c r="E1" s="6"/>
      <c r="F1" s="14"/>
      <c r="G1" s="182">
        <v>42919</v>
      </c>
      <c r="H1" s="183"/>
      <c r="I1" s="183"/>
      <c r="J1" s="183"/>
      <c r="K1" s="183"/>
      <c r="L1" s="183"/>
    </row>
    <row r="2" spans="1:12" s="3" customFormat="1" ht="16.5" customHeight="1" thickBot="1" x14ac:dyDescent="0.3">
      <c r="A2" s="172" t="s">
        <v>4</v>
      </c>
      <c r="B2" s="173"/>
      <c r="C2" s="173"/>
      <c r="D2" s="72"/>
      <c r="E2" s="72"/>
      <c r="F2" s="15"/>
      <c r="G2" s="174" t="s">
        <v>5</v>
      </c>
      <c r="H2" s="173"/>
      <c r="I2" s="173"/>
      <c r="J2" s="173"/>
      <c r="K2" s="84"/>
      <c r="L2" s="85"/>
    </row>
    <row r="3" spans="1:12" s="1" customFormat="1" ht="15.75" thickBot="1" x14ac:dyDescent="0.3">
      <c r="A3" s="66" t="s">
        <v>2</v>
      </c>
      <c r="B3" s="67" t="s">
        <v>71</v>
      </c>
      <c r="C3" s="67" t="s">
        <v>72</v>
      </c>
      <c r="D3" s="71" t="s">
        <v>0</v>
      </c>
      <c r="E3" s="69" t="s">
        <v>1</v>
      </c>
      <c r="F3" s="58"/>
      <c r="G3" s="66" t="s">
        <v>2</v>
      </c>
      <c r="H3" s="67" t="s">
        <v>71</v>
      </c>
      <c r="I3" s="67" t="s">
        <v>72</v>
      </c>
      <c r="J3" s="68" t="s">
        <v>0</v>
      </c>
      <c r="K3" s="69" t="s">
        <v>1</v>
      </c>
      <c r="L3" s="22" t="s">
        <v>42</v>
      </c>
    </row>
    <row r="4" spans="1:12" ht="15" x14ac:dyDescent="0.25">
      <c r="A4" s="70" t="s">
        <v>23</v>
      </c>
      <c r="B4" s="73">
        <v>1016</v>
      </c>
      <c r="C4" s="73">
        <v>1816</v>
      </c>
      <c r="D4" s="128">
        <f t="shared" ref="D4:D24" si="0">C4-B4</f>
        <v>800</v>
      </c>
      <c r="E4" s="129">
        <f t="shared" ref="E4:E24" si="1">D4/B4</f>
        <v>0.78740157480314965</v>
      </c>
      <c r="F4" s="25"/>
      <c r="G4" s="65" t="s">
        <v>23</v>
      </c>
      <c r="H4" s="63">
        <v>129</v>
      </c>
      <c r="I4" s="63">
        <v>160</v>
      </c>
      <c r="J4" s="130">
        <f>I4-H4</f>
        <v>31</v>
      </c>
      <c r="K4" s="102">
        <f>J4/H4</f>
        <v>0.24031007751937986</v>
      </c>
      <c r="L4" s="98" t="s">
        <v>73</v>
      </c>
    </row>
    <row r="5" spans="1:12" ht="15" x14ac:dyDescent="0.25">
      <c r="A5" s="26" t="s">
        <v>24</v>
      </c>
      <c r="B5" s="73">
        <v>7787</v>
      </c>
      <c r="C5" s="73">
        <v>7435</v>
      </c>
      <c r="D5" s="92">
        <f t="shared" si="0"/>
        <v>-352</v>
      </c>
      <c r="E5" s="93">
        <f t="shared" si="1"/>
        <v>-4.5203544368819827E-2</v>
      </c>
      <c r="F5" s="25"/>
      <c r="G5" s="18" t="s">
        <v>24</v>
      </c>
      <c r="H5" s="63">
        <v>873</v>
      </c>
      <c r="I5" s="63">
        <v>752</v>
      </c>
      <c r="J5" s="86">
        <f t="shared" ref="J5:J26" si="2">I5-H5</f>
        <v>-121</v>
      </c>
      <c r="K5" s="89">
        <f t="shared" ref="K5:K26" si="3">J5/H5</f>
        <v>-0.13860252004581902</v>
      </c>
      <c r="L5" s="98" t="s">
        <v>74</v>
      </c>
    </row>
    <row r="6" spans="1:12" ht="15" x14ac:dyDescent="0.25">
      <c r="A6" s="26" t="s">
        <v>29</v>
      </c>
      <c r="B6" s="73">
        <v>24918</v>
      </c>
      <c r="C6" s="73">
        <v>25261</v>
      </c>
      <c r="D6" s="88">
        <f t="shared" si="0"/>
        <v>343</v>
      </c>
      <c r="E6" s="91">
        <f t="shared" si="1"/>
        <v>1.3765149690986436E-2</v>
      </c>
      <c r="F6" s="25"/>
      <c r="G6" s="18" t="s">
        <v>29</v>
      </c>
      <c r="H6" s="63">
        <v>2381</v>
      </c>
      <c r="I6" s="63">
        <v>2370</v>
      </c>
      <c r="J6" s="86">
        <f t="shared" si="2"/>
        <v>-11</v>
      </c>
      <c r="K6" s="89">
        <f t="shared" si="3"/>
        <v>-4.6199076018479633E-3</v>
      </c>
      <c r="L6" s="99" t="s">
        <v>75</v>
      </c>
    </row>
    <row r="7" spans="1:12" ht="15.75" customHeight="1" x14ac:dyDescent="0.25">
      <c r="A7" s="26" t="s">
        <v>28</v>
      </c>
      <c r="B7" s="73">
        <v>4554</v>
      </c>
      <c r="C7" s="73">
        <v>5031</v>
      </c>
      <c r="D7" s="88">
        <f t="shared" si="0"/>
        <v>477</v>
      </c>
      <c r="E7" s="91">
        <f t="shared" si="1"/>
        <v>0.10474308300395258</v>
      </c>
      <c r="F7" s="25"/>
      <c r="G7" s="18" t="s">
        <v>28</v>
      </c>
      <c r="H7" s="63">
        <v>485</v>
      </c>
      <c r="I7" s="63">
        <v>545</v>
      </c>
      <c r="J7" s="87">
        <f t="shared" si="2"/>
        <v>60</v>
      </c>
      <c r="K7" s="90">
        <f t="shared" si="3"/>
        <v>0.12371134020618557</v>
      </c>
      <c r="L7" s="155" t="s">
        <v>77</v>
      </c>
    </row>
    <row r="8" spans="1:12" ht="15" x14ac:dyDescent="0.25">
      <c r="A8" s="26" t="s">
        <v>41</v>
      </c>
      <c r="B8" s="73">
        <v>8301</v>
      </c>
      <c r="C8" s="73">
        <v>7828</v>
      </c>
      <c r="D8" s="92">
        <f t="shared" si="0"/>
        <v>-473</v>
      </c>
      <c r="E8" s="93">
        <f t="shared" si="1"/>
        <v>-5.6981086616070355E-2</v>
      </c>
      <c r="F8" s="25"/>
      <c r="G8" s="18" t="s">
        <v>41</v>
      </c>
      <c r="H8" s="63">
        <v>613</v>
      </c>
      <c r="I8" s="63">
        <v>563</v>
      </c>
      <c r="J8" s="86">
        <f t="shared" si="2"/>
        <v>-50</v>
      </c>
      <c r="K8" s="89">
        <f t="shared" si="3"/>
        <v>-8.1566068515497553E-2</v>
      </c>
      <c r="L8" s="155" t="s">
        <v>78</v>
      </c>
    </row>
    <row r="9" spans="1:12" ht="15" x14ac:dyDescent="0.25">
      <c r="A9" s="26" t="s">
        <v>55</v>
      </c>
      <c r="B9" s="73">
        <v>8703</v>
      </c>
      <c r="C9" s="73">
        <v>10104</v>
      </c>
      <c r="D9" s="88">
        <f t="shared" si="0"/>
        <v>1401</v>
      </c>
      <c r="E9" s="91">
        <f t="shared" si="1"/>
        <v>0.16097897276801104</v>
      </c>
      <c r="F9" s="25"/>
      <c r="G9" s="26" t="s">
        <v>55</v>
      </c>
      <c r="H9" s="63">
        <v>787</v>
      </c>
      <c r="I9" s="63">
        <v>934</v>
      </c>
      <c r="J9" s="87">
        <f t="shared" si="2"/>
        <v>147</v>
      </c>
      <c r="K9" s="90">
        <f t="shared" si="3"/>
        <v>0.18678526048284624</v>
      </c>
      <c r="L9" s="155" t="s">
        <v>79</v>
      </c>
    </row>
    <row r="10" spans="1:12" ht="15" x14ac:dyDescent="0.25">
      <c r="A10" s="26" t="s">
        <v>48</v>
      </c>
      <c r="B10" s="73">
        <v>20464</v>
      </c>
      <c r="C10" s="73">
        <v>20134</v>
      </c>
      <c r="D10" s="92">
        <f t="shared" si="0"/>
        <v>-330</v>
      </c>
      <c r="E10" s="93">
        <f t="shared" si="1"/>
        <v>-1.6125879593432368E-2</v>
      </c>
      <c r="F10" s="25"/>
      <c r="G10" s="18" t="s">
        <v>48</v>
      </c>
      <c r="H10" s="63">
        <v>1165</v>
      </c>
      <c r="I10" s="63">
        <v>1179</v>
      </c>
      <c r="J10" s="87">
        <f t="shared" si="2"/>
        <v>14</v>
      </c>
      <c r="K10" s="90">
        <f t="shared" si="3"/>
        <v>1.201716738197425E-2</v>
      </c>
      <c r="L10" s="155" t="s">
        <v>80</v>
      </c>
    </row>
    <row r="11" spans="1:12" ht="14.25" customHeight="1" x14ac:dyDescent="0.25">
      <c r="A11" s="26" t="s">
        <v>38</v>
      </c>
      <c r="B11" s="73">
        <v>7819</v>
      </c>
      <c r="C11" s="73">
        <v>7457</v>
      </c>
      <c r="D11" s="92">
        <f t="shared" si="0"/>
        <v>-362</v>
      </c>
      <c r="E11" s="93">
        <f t="shared" si="1"/>
        <v>-4.6297480496227138E-2</v>
      </c>
      <c r="F11" s="25"/>
      <c r="G11" s="18" t="s">
        <v>38</v>
      </c>
      <c r="H11" s="63">
        <v>598</v>
      </c>
      <c r="I11" s="63">
        <v>598</v>
      </c>
      <c r="J11" s="156">
        <f t="shared" si="2"/>
        <v>0</v>
      </c>
      <c r="K11" s="157">
        <f t="shared" si="3"/>
        <v>0</v>
      </c>
      <c r="L11" s="155" t="s">
        <v>81</v>
      </c>
    </row>
    <row r="12" spans="1:12" ht="15" x14ac:dyDescent="0.25">
      <c r="A12" s="26" t="s">
        <v>56</v>
      </c>
      <c r="B12" s="73">
        <v>40517</v>
      </c>
      <c r="C12" s="73">
        <v>39998</v>
      </c>
      <c r="D12" s="92">
        <f t="shared" si="0"/>
        <v>-519</v>
      </c>
      <c r="E12" s="93">
        <f t="shared" si="1"/>
        <v>-1.2809438013673274E-2</v>
      </c>
      <c r="F12" s="25"/>
      <c r="G12" s="18" t="s">
        <v>56</v>
      </c>
      <c r="H12" s="63">
        <v>1627</v>
      </c>
      <c r="I12" s="63">
        <v>1523</v>
      </c>
      <c r="J12" s="139">
        <f t="shared" si="2"/>
        <v>-104</v>
      </c>
      <c r="K12" s="140">
        <f t="shared" si="3"/>
        <v>-6.392132759680394E-2</v>
      </c>
      <c r="L12" s="99" t="s">
        <v>82</v>
      </c>
    </row>
    <row r="13" spans="1:12" ht="15" customHeight="1" x14ac:dyDescent="0.25">
      <c r="A13" s="26" t="s">
        <v>44</v>
      </c>
      <c r="B13" s="73">
        <v>3240</v>
      </c>
      <c r="C13" s="73">
        <v>3853</v>
      </c>
      <c r="D13" s="88">
        <f t="shared" si="0"/>
        <v>613</v>
      </c>
      <c r="E13" s="91">
        <f t="shared" si="1"/>
        <v>0.18919753086419752</v>
      </c>
      <c r="F13" s="25"/>
      <c r="G13" s="18" t="s">
        <v>44</v>
      </c>
      <c r="H13" s="63">
        <v>255</v>
      </c>
      <c r="I13" s="63">
        <v>276</v>
      </c>
      <c r="J13" s="141">
        <f t="shared" si="2"/>
        <v>21</v>
      </c>
      <c r="K13" s="142">
        <f t="shared" si="3"/>
        <v>8.2352941176470587E-2</v>
      </c>
      <c r="L13" s="100" t="s">
        <v>83</v>
      </c>
    </row>
    <row r="14" spans="1:12" ht="14.25" customHeight="1" x14ac:dyDescent="0.25">
      <c r="A14" s="26" t="s">
        <v>25</v>
      </c>
      <c r="B14" s="73">
        <v>10222</v>
      </c>
      <c r="C14" s="73">
        <v>9921</v>
      </c>
      <c r="D14" s="92">
        <f t="shared" si="0"/>
        <v>-301</v>
      </c>
      <c r="E14" s="93">
        <f t="shared" si="1"/>
        <v>-2.9446292310702407E-2</v>
      </c>
      <c r="F14" s="25"/>
      <c r="G14" s="18" t="s">
        <v>25</v>
      </c>
      <c r="H14" s="63">
        <v>982</v>
      </c>
      <c r="I14" s="63">
        <v>965</v>
      </c>
      <c r="J14" s="139">
        <f t="shared" si="2"/>
        <v>-17</v>
      </c>
      <c r="K14" s="140">
        <f t="shared" si="3"/>
        <v>-1.7311608961303463E-2</v>
      </c>
      <c r="L14" s="100" t="s">
        <v>84</v>
      </c>
    </row>
    <row r="15" spans="1:12" ht="15" x14ac:dyDescent="0.25">
      <c r="A15" s="26" t="s">
        <v>46</v>
      </c>
      <c r="B15" s="73">
        <v>871</v>
      </c>
      <c r="C15" s="73">
        <v>905</v>
      </c>
      <c r="D15" s="88">
        <f t="shared" si="0"/>
        <v>34</v>
      </c>
      <c r="E15" s="91">
        <f t="shared" si="1"/>
        <v>3.9035591274397242E-2</v>
      </c>
      <c r="F15" s="25"/>
      <c r="G15" s="27" t="s">
        <v>46</v>
      </c>
      <c r="H15" s="63">
        <v>123</v>
      </c>
      <c r="I15" s="63">
        <v>127</v>
      </c>
      <c r="J15" s="141">
        <f t="shared" si="2"/>
        <v>4</v>
      </c>
      <c r="K15" s="142">
        <f t="shared" si="3"/>
        <v>3.2520325203252036E-2</v>
      </c>
      <c r="L15" s="99" t="s">
        <v>85</v>
      </c>
    </row>
    <row r="16" spans="1:12" ht="16.5" customHeight="1" x14ac:dyDescent="0.25">
      <c r="A16" s="26" t="s">
        <v>22</v>
      </c>
      <c r="B16" s="73">
        <v>13228</v>
      </c>
      <c r="C16" s="73">
        <v>14072</v>
      </c>
      <c r="D16" s="88">
        <f t="shared" si="0"/>
        <v>844</v>
      </c>
      <c r="E16" s="91">
        <f t="shared" si="1"/>
        <v>6.3804052010886E-2</v>
      </c>
      <c r="F16" s="25"/>
      <c r="G16" s="18" t="s">
        <v>22</v>
      </c>
      <c r="H16" s="63">
        <v>816</v>
      </c>
      <c r="I16" s="63">
        <v>824</v>
      </c>
      <c r="J16" s="141">
        <f t="shared" si="2"/>
        <v>8</v>
      </c>
      <c r="K16" s="142">
        <f t="shared" si="3"/>
        <v>9.8039215686274508E-3</v>
      </c>
      <c r="L16" s="99" t="s">
        <v>86</v>
      </c>
    </row>
    <row r="17" spans="1:12" ht="15" x14ac:dyDescent="0.25">
      <c r="A17" s="26" t="s">
        <v>3</v>
      </c>
      <c r="B17" s="73">
        <v>8067</v>
      </c>
      <c r="C17" s="73">
        <v>7823</v>
      </c>
      <c r="D17" s="92">
        <f t="shared" si="0"/>
        <v>-244</v>
      </c>
      <c r="E17" s="93">
        <f t="shared" si="1"/>
        <v>-3.0246684021321434E-2</v>
      </c>
      <c r="F17" s="25"/>
      <c r="G17" s="18" t="s">
        <v>3</v>
      </c>
      <c r="H17" s="63">
        <v>843</v>
      </c>
      <c r="I17" s="63">
        <v>818</v>
      </c>
      <c r="J17" s="139">
        <f t="shared" si="2"/>
        <v>-25</v>
      </c>
      <c r="K17" s="140">
        <f t="shared" si="3"/>
        <v>-2.9655990510083038E-2</v>
      </c>
      <c r="L17" s="99" t="s">
        <v>87</v>
      </c>
    </row>
    <row r="18" spans="1:12" ht="15" x14ac:dyDescent="0.25">
      <c r="A18" s="18" t="s">
        <v>43</v>
      </c>
      <c r="B18" s="73">
        <v>5549</v>
      </c>
      <c r="C18" s="73">
        <v>5053</v>
      </c>
      <c r="D18" s="118">
        <f t="shared" si="0"/>
        <v>-496</v>
      </c>
      <c r="E18" s="119">
        <f t="shared" si="1"/>
        <v>-8.9385474860335198E-2</v>
      </c>
      <c r="F18" s="25"/>
      <c r="G18" s="18" t="s">
        <v>43</v>
      </c>
      <c r="H18" s="63">
        <v>402</v>
      </c>
      <c r="I18" s="63">
        <v>338</v>
      </c>
      <c r="J18" s="139">
        <f t="shared" si="2"/>
        <v>-64</v>
      </c>
      <c r="K18" s="140">
        <f t="shared" si="3"/>
        <v>-0.15920398009950248</v>
      </c>
      <c r="L18" s="99" t="s">
        <v>88</v>
      </c>
    </row>
    <row r="19" spans="1:12" ht="15.75" customHeight="1" x14ac:dyDescent="0.25">
      <c r="A19" s="26" t="s">
        <v>26</v>
      </c>
      <c r="B19" s="73">
        <v>53340</v>
      </c>
      <c r="C19" s="73">
        <v>55994</v>
      </c>
      <c r="D19" s="88">
        <f t="shared" si="0"/>
        <v>2654</v>
      </c>
      <c r="E19" s="91">
        <f t="shared" si="1"/>
        <v>4.9756280464941884E-2</v>
      </c>
      <c r="F19" s="25"/>
      <c r="G19" s="18" t="s">
        <v>26</v>
      </c>
      <c r="H19" s="63">
        <v>2234</v>
      </c>
      <c r="I19" s="63">
        <v>2297</v>
      </c>
      <c r="J19" s="141">
        <f t="shared" si="2"/>
        <v>63</v>
      </c>
      <c r="K19" s="142">
        <f t="shared" si="3"/>
        <v>2.820053715308863E-2</v>
      </c>
      <c r="L19" s="99" t="s">
        <v>89</v>
      </c>
    </row>
    <row r="20" spans="1:12" ht="15" x14ac:dyDescent="0.25">
      <c r="A20" s="26" t="s">
        <v>47</v>
      </c>
      <c r="B20" s="73">
        <v>7234</v>
      </c>
      <c r="C20" s="73">
        <v>6667</v>
      </c>
      <c r="D20" s="92">
        <f t="shared" si="0"/>
        <v>-567</v>
      </c>
      <c r="E20" s="93">
        <f t="shared" si="1"/>
        <v>-7.8379872822781305E-2</v>
      </c>
      <c r="F20" s="25"/>
      <c r="G20" s="18" t="s">
        <v>47</v>
      </c>
      <c r="H20" s="63">
        <v>609</v>
      </c>
      <c r="I20" s="63">
        <v>646</v>
      </c>
      <c r="J20" s="141">
        <f t="shared" si="2"/>
        <v>37</v>
      </c>
      <c r="K20" s="142">
        <f t="shared" si="3"/>
        <v>6.0755336617405585E-2</v>
      </c>
      <c r="L20" s="99" t="s">
        <v>90</v>
      </c>
    </row>
    <row r="21" spans="1:12" ht="15" customHeight="1" x14ac:dyDescent="0.25">
      <c r="A21" s="26" t="s">
        <v>51</v>
      </c>
      <c r="B21" s="73">
        <v>0</v>
      </c>
      <c r="C21" s="73">
        <v>0</v>
      </c>
      <c r="D21" s="115">
        <f>C21-B21</f>
        <v>0</v>
      </c>
      <c r="E21" s="116" t="s">
        <v>53</v>
      </c>
      <c r="F21" s="25"/>
      <c r="G21" s="18" t="s">
        <v>58</v>
      </c>
      <c r="H21" s="63">
        <v>87</v>
      </c>
      <c r="I21" s="63">
        <v>81</v>
      </c>
      <c r="J21" s="143">
        <f t="shared" si="2"/>
        <v>-6</v>
      </c>
      <c r="K21" s="144">
        <f t="shared" si="3"/>
        <v>-6.8965517241379309E-2</v>
      </c>
      <c r="L21" s="154" t="s">
        <v>76</v>
      </c>
    </row>
    <row r="22" spans="1:12" ht="15" customHeight="1" x14ac:dyDescent="0.25">
      <c r="A22" s="26" t="s">
        <v>7</v>
      </c>
      <c r="B22" s="73">
        <v>404</v>
      </c>
      <c r="C22" s="73">
        <v>21</v>
      </c>
      <c r="D22" s="118">
        <f t="shared" si="0"/>
        <v>-383</v>
      </c>
      <c r="E22" s="119">
        <f t="shared" si="1"/>
        <v>-0.94801980198019797</v>
      </c>
      <c r="F22" s="28"/>
      <c r="G22" s="18" t="s">
        <v>27</v>
      </c>
      <c r="H22" s="63">
        <v>3859</v>
      </c>
      <c r="I22" s="63">
        <v>3757</v>
      </c>
      <c r="J22" s="139">
        <f t="shared" si="2"/>
        <v>-102</v>
      </c>
      <c r="K22" s="140">
        <f t="shared" si="3"/>
        <v>-2.643171806167401E-2</v>
      </c>
      <c r="L22" s="101" t="s">
        <v>91</v>
      </c>
    </row>
    <row r="23" spans="1:12" ht="17.25" customHeight="1" x14ac:dyDescent="0.25">
      <c r="A23" s="43" t="s">
        <v>27</v>
      </c>
      <c r="B23" s="73">
        <v>1228</v>
      </c>
      <c r="C23" s="73">
        <v>1436</v>
      </c>
      <c r="D23" s="88">
        <f t="shared" si="0"/>
        <v>208</v>
      </c>
      <c r="E23" s="91">
        <f t="shared" si="1"/>
        <v>0.16938110749185667</v>
      </c>
      <c r="F23" s="29"/>
      <c r="G23" s="18"/>
      <c r="H23" s="39"/>
      <c r="I23" s="82"/>
      <c r="J23" s="86"/>
      <c r="K23" s="89"/>
      <c r="L23" s="83"/>
    </row>
    <row r="24" spans="1:12" ht="14.25" customHeight="1" x14ac:dyDescent="0.25">
      <c r="A24" s="44" t="s">
        <v>36</v>
      </c>
      <c r="B24" s="74">
        <f>SUM(B4:B23)</f>
        <v>227462</v>
      </c>
      <c r="C24" s="74">
        <f>SUM(C4:C23)</f>
        <v>230809</v>
      </c>
      <c r="D24" s="145">
        <f t="shared" si="0"/>
        <v>3347</v>
      </c>
      <c r="E24" s="127">
        <f t="shared" si="1"/>
        <v>1.4714545726319122E-2</v>
      </c>
      <c r="F24" s="28"/>
      <c r="G24" s="40" t="s">
        <v>60</v>
      </c>
      <c r="H24" s="62">
        <f>SUM(H4:H23)</f>
        <v>18868</v>
      </c>
      <c r="I24" s="62">
        <f>SUM(I4:I23)</f>
        <v>18753</v>
      </c>
      <c r="J24" s="158">
        <f t="shared" si="2"/>
        <v>-115</v>
      </c>
      <c r="K24" s="159">
        <f t="shared" si="3"/>
        <v>-6.0949756200975192E-3</v>
      </c>
      <c r="L24" s="21"/>
    </row>
    <row r="25" spans="1:12" ht="15" x14ac:dyDescent="0.25">
      <c r="A25" s="41" t="s">
        <v>17</v>
      </c>
      <c r="B25" s="57">
        <v>12902</v>
      </c>
      <c r="C25" s="57">
        <v>12018</v>
      </c>
      <c r="D25" s="133">
        <f t="shared" ref="D25:D26" si="4">C25-B25</f>
        <v>-884</v>
      </c>
      <c r="E25" s="134">
        <f t="shared" ref="E25:E26" si="5">D25/B25</f>
        <v>-6.85165090683615E-2</v>
      </c>
      <c r="F25" s="28"/>
      <c r="G25" s="41" t="s">
        <v>17</v>
      </c>
      <c r="H25" s="76">
        <v>1051</v>
      </c>
      <c r="I25" s="76">
        <v>997</v>
      </c>
      <c r="J25" s="135">
        <f>I25-H25</f>
        <v>-54</v>
      </c>
      <c r="K25" s="136">
        <f>J25/H25</f>
        <v>-5.1379638439581349E-2</v>
      </c>
      <c r="L25" s="38"/>
    </row>
    <row r="26" spans="1:12" ht="18" customHeight="1" thickBot="1" x14ac:dyDescent="0.3">
      <c r="A26" s="124" t="s">
        <v>52</v>
      </c>
      <c r="B26" s="125">
        <f>SUM(B24:B25)</f>
        <v>240364</v>
      </c>
      <c r="C26" s="125">
        <f>SUM(C24:C25)</f>
        <v>242827</v>
      </c>
      <c r="D26" s="150">
        <f t="shared" si="4"/>
        <v>2463</v>
      </c>
      <c r="E26" s="151">
        <f t="shared" si="5"/>
        <v>1.0246958779184903E-2</v>
      </c>
      <c r="F26" s="30"/>
      <c r="G26" s="42" t="s">
        <v>52</v>
      </c>
      <c r="H26" s="75">
        <f>SUM(H24:H25)</f>
        <v>19919</v>
      </c>
      <c r="I26" s="75">
        <f>SUM(I24:I25)</f>
        <v>19750</v>
      </c>
      <c r="J26" s="131">
        <f t="shared" si="2"/>
        <v>-169</v>
      </c>
      <c r="K26" s="132">
        <f t="shared" si="3"/>
        <v>-8.4843616647422068E-3</v>
      </c>
      <c r="L26" s="178" t="s">
        <v>61</v>
      </c>
    </row>
    <row r="27" spans="1:12" ht="14.25" customHeight="1" thickTop="1" x14ac:dyDescent="0.2">
      <c r="A27" s="166"/>
      <c r="B27" s="167"/>
      <c r="C27" s="167"/>
      <c r="D27" s="167"/>
      <c r="E27" s="167"/>
      <c r="F27" s="31"/>
      <c r="G27" s="184"/>
      <c r="H27" s="185"/>
      <c r="I27" s="185"/>
      <c r="J27" s="185"/>
      <c r="K27" s="185"/>
      <c r="L27" s="179"/>
    </row>
    <row r="28" spans="1:12" s="13" customFormat="1" ht="13.5" customHeight="1" x14ac:dyDescent="0.2">
      <c r="A28" s="175" t="s">
        <v>12</v>
      </c>
      <c r="B28" s="176"/>
      <c r="C28" s="176"/>
      <c r="D28" s="176"/>
      <c r="E28" s="176"/>
      <c r="F28" s="17"/>
      <c r="G28" s="186"/>
      <c r="H28" s="186"/>
      <c r="I28" s="186"/>
      <c r="J28" s="186"/>
      <c r="K28" s="186"/>
      <c r="L28" s="179"/>
    </row>
    <row r="29" spans="1:12" ht="10.5" customHeight="1" thickBot="1" x14ac:dyDescent="0.25">
      <c r="A29" s="175"/>
      <c r="B29" s="177"/>
      <c r="C29" s="177"/>
      <c r="D29" s="177"/>
      <c r="E29" s="177"/>
      <c r="F29" s="17"/>
      <c r="G29" s="186"/>
      <c r="H29" s="186"/>
      <c r="I29" s="186"/>
      <c r="J29" s="186"/>
      <c r="K29" s="186"/>
      <c r="L29" s="179"/>
    </row>
    <row r="30" spans="1:12" s="13" customFormat="1" ht="13.5" customHeight="1" thickBot="1" x14ac:dyDescent="0.25">
      <c r="A30" s="97" t="s">
        <v>49</v>
      </c>
      <c r="B30" s="19">
        <v>2016</v>
      </c>
      <c r="C30" s="19">
        <v>2017</v>
      </c>
      <c r="D30" s="120" t="s">
        <v>0</v>
      </c>
      <c r="E30" s="121" t="s">
        <v>1</v>
      </c>
      <c r="F30" s="31"/>
      <c r="G30" s="78" t="s">
        <v>40</v>
      </c>
      <c r="H30" s="19">
        <v>2016</v>
      </c>
      <c r="I30" s="19">
        <v>2017</v>
      </c>
      <c r="J30" s="19" t="s">
        <v>0</v>
      </c>
      <c r="K30" s="20" t="s">
        <v>1</v>
      </c>
      <c r="L30" s="197" t="s">
        <v>59</v>
      </c>
    </row>
    <row r="31" spans="1:12" ht="17.25" customHeight="1" x14ac:dyDescent="0.25">
      <c r="A31" s="103" t="s">
        <v>31</v>
      </c>
      <c r="B31" s="117">
        <v>2679</v>
      </c>
      <c r="C31" s="77">
        <v>2738</v>
      </c>
      <c r="D31" s="137">
        <f>C31-B31</f>
        <v>59</v>
      </c>
      <c r="E31" s="138">
        <f>D31/B31</f>
        <v>2.2023142963792462E-2</v>
      </c>
      <c r="F31" s="32"/>
      <c r="G31" s="59" t="s">
        <v>10</v>
      </c>
      <c r="H31" s="105">
        <v>13931</v>
      </c>
      <c r="I31" s="105">
        <v>13891</v>
      </c>
      <c r="J31" s="92">
        <f>I31-H31</f>
        <v>-40</v>
      </c>
      <c r="K31" s="200">
        <f>J31/H31</f>
        <v>-2.8712942358768215E-3</v>
      </c>
      <c r="L31" s="198"/>
    </row>
    <row r="32" spans="1:12" s="3" customFormat="1" ht="16.5" customHeight="1" x14ac:dyDescent="0.25">
      <c r="A32" s="104" t="s">
        <v>6</v>
      </c>
      <c r="B32" s="117">
        <v>3376</v>
      </c>
      <c r="C32" s="77">
        <v>3364</v>
      </c>
      <c r="D32" s="94">
        <f t="shared" ref="D32:D34" si="6">C32-B32</f>
        <v>-12</v>
      </c>
      <c r="E32" s="146">
        <f t="shared" ref="E32:E34" si="7">D32/B32</f>
        <v>-3.5545023696682463E-3</v>
      </c>
      <c r="F32" s="32"/>
      <c r="G32" s="26" t="s">
        <v>11</v>
      </c>
      <c r="H32" s="106">
        <v>181377.5</v>
      </c>
      <c r="I32" s="106">
        <v>185683</v>
      </c>
      <c r="J32" s="88">
        <f>I32-H32</f>
        <v>4305.5</v>
      </c>
      <c r="K32" s="129">
        <f>J32/H32</f>
        <v>2.3737784455072984E-2</v>
      </c>
      <c r="L32" s="198"/>
    </row>
    <row r="33" spans="1:12" ht="15" customHeight="1" x14ac:dyDescent="0.25">
      <c r="A33" s="104" t="s">
        <v>32</v>
      </c>
      <c r="B33" s="117">
        <v>3493</v>
      </c>
      <c r="C33" s="77">
        <v>3413</v>
      </c>
      <c r="D33" s="94">
        <f t="shared" si="6"/>
        <v>-80</v>
      </c>
      <c r="E33" s="146">
        <f t="shared" si="7"/>
        <v>-2.2902948754652163E-2</v>
      </c>
      <c r="F33" s="32"/>
      <c r="G33" s="60" t="s">
        <v>13</v>
      </c>
      <c r="H33" s="107">
        <v>17089</v>
      </c>
      <c r="I33" s="107">
        <v>16935</v>
      </c>
      <c r="J33" s="122">
        <f>I33-H33</f>
        <v>-154</v>
      </c>
      <c r="K33" s="123">
        <f>J33/H33</f>
        <v>-9.0116449177833693E-3</v>
      </c>
      <c r="L33" s="198"/>
    </row>
    <row r="34" spans="1:12" ht="15.75" customHeight="1" thickBot="1" x14ac:dyDescent="0.3">
      <c r="A34" s="104" t="s">
        <v>33</v>
      </c>
      <c r="B34" s="117">
        <v>5358</v>
      </c>
      <c r="C34" s="77">
        <v>5362</v>
      </c>
      <c r="D34" s="137">
        <f t="shared" si="6"/>
        <v>4</v>
      </c>
      <c r="E34" s="138">
        <f t="shared" si="7"/>
        <v>7.4654721911160881E-4</v>
      </c>
      <c r="F34" s="32"/>
      <c r="G34" s="61" t="s">
        <v>14</v>
      </c>
      <c r="H34" s="108">
        <v>208222.5</v>
      </c>
      <c r="I34" s="108">
        <v>210731.5</v>
      </c>
      <c r="J34" s="147">
        <f>I34-H34</f>
        <v>2509</v>
      </c>
      <c r="K34" s="148">
        <f>J34/H34</f>
        <v>1.2049610392728932E-2</v>
      </c>
      <c r="L34" s="199"/>
    </row>
    <row r="35" spans="1:12" ht="15.75" thickBot="1" x14ac:dyDescent="0.3">
      <c r="A35" s="55" t="s">
        <v>39</v>
      </c>
      <c r="B35" s="62">
        <f>SUM(B31:B34)</f>
        <v>14906</v>
      </c>
      <c r="C35" s="62">
        <f>SUM(C31:C34)</f>
        <v>14877</v>
      </c>
      <c r="D35" s="152">
        <f t="shared" ref="D35:D39" si="8">C35-B35</f>
        <v>-29</v>
      </c>
      <c r="E35" s="153">
        <f t="shared" ref="E35:E37" si="9">D35/B35</f>
        <v>-1.9455252918287938E-3</v>
      </c>
      <c r="F35" s="32"/>
      <c r="G35" s="52"/>
      <c r="H35" s="109"/>
      <c r="I35" s="114"/>
      <c r="J35" s="149"/>
      <c r="K35" s="149"/>
      <c r="L35" s="187"/>
    </row>
    <row r="36" spans="1:12" ht="16.5" customHeight="1" thickBot="1" x14ac:dyDescent="0.3">
      <c r="A36" s="54" t="s">
        <v>35</v>
      </c>
      <c r="B36" s="63">
        <f>121+279</f>
        <v>400</v>
      </c>
      <c r="C36" s="63">
        <f>97+287</f>
        <v>384</v>
      </c>
      <c r="D36" s="94">
        <f t="shared" si="8"/>
        <v>-16</v>
      </c>
      <c r="E36" s="93">
        <f t="shared" si="9"/>
        <v>-0.04</v>
      </c>
      <c r="F36" s="32"/>
      <c r="G36" s="79" t="s">
        <v>9</v>
      </c>
      <c r="H36" s="19">
        <v>2016</v>
      </c>
      <c r="I36" s="19">
        <v>2017</v>
      </c>
      <c r="J36" s="80" t="s">
        <v>0</v>
      </c>
      <c r="K36" s="81" t="s">
        <v>1</v>
      </c>
      <c r="L36" s="188"/>
    </row>
    <row r="37" spans="1:12" ht="15" customHeight="1" x14ac:dyDescent="0.25">
      <c r="A37" s="55" t="s">
        <v>7</v>
      </c>
      <c r="B37" s="62">
        <v>2749</v>
      </c>
      <c r="C37" s="62">
        <v>2698</v>
      </c>
      <c r="D37" s="152">
        <f t="shared" si="8"/>
        <v>-51</v>
      </c>
      <c r="E37" s="153">
        <f t="shared" si="9"/>
        <v>-1.8552200800291015E-2</v>
      </c>
      <c r="F37" s="32"/>
      <c r="G37" s="49" t="s">
        <v>10</v>
      </c>
      <c r="H37" s="110">
        <v>975</v>
      </c>
      <c r="I37" s="110">
        <v>986</v>
      </c>
      <c r="J37" s="201">
        <f>I37-H37</f>
        <v>11</v>
      </c>
      <c r="K37" s="102">
        <f>J37/H37</f>
        <v>1.1282051282051283E-2</v>
      </c>
      <c r="L37" s="188"/>
    </row>
    <row r="38" spans="1:12" ht="14.25" customHeight="1" x14ac:dyDescent="0.25">
      <c r="A38" s="55" t="s">
        <v>8</v>
      </c>
      <c r="B38" s="62">
        <v>672</v>
      </c>
      <c r="C38" s="62">
        <v>691</v>
      </c>
      <c r="D38" s="126">
        <f t="shared" si="8"/>
        <v>19</v>
      </c>
      <c r="E38" s="127">
        <f>D38/B38</f>
        <v>2.8273809523809524E-2</v>
      </c>
      <c r="F38" s="17"/>
      <c r="G38" s="18" t="s">
        <v>11</v>
      </c>
      <c r="H38" s="111">
        <v>12476</v>
      </c>
      <c r="I38" s="111">
        <v>12825</v>
      </c>
      <c r="J38" s="201">
        <f>I38-H38</f>
        <v>349</v>
      </c>
      <c r="K38" s="102">
        <f>J38/H38</f>
        <v>2.7973709522282782E-2</v>
      </c>
      <c r="L38" s="188"/>
    </row>
    <row r="39" spans="1:12" ht="16.5" customHeight="1" thickBot="1" x14ac:dyDescent="0.3">
      <c r="A39" s="56" t="s">
        <v>34</v>
      </c>
      <c r="B39" s="64">
        <v>141</v>
      </c>
      <c r="C39" s="64">
        <v>103</v>
      </c>
      <c r="D39" s="95">
        <f t="shared" si="8"/>
        <v>-38</v>
      </c>
      <c r="E39" s="96">
        <f>D39/B39</f>
        <v>-0.26950354609929078</v>
      </c>
      <c r="F39" s="17"/>
      <c r="G39" s="50" t="s">
        <v>15</v>
      </c>
      <c r="H39" s="112">
        <v>1779</v>
      </c>
      <c r="I39" s="112">
        <v>1818</v>
      </c>
      <c r="J39" s="45">
        <f>I39-H39</f>
        <v>39</v>
      </c>
      <c r="K39" s="46">
        <f>J39/H39</f>
        <v>2.1922428330522766E-2</v>
      </c>
      <c r="L39" s="188"/>
    </row>
    <row r="40" spans="1:12" ht="15.75" customHeight="1" thickBot="1" x14ac:dyDescent="0.3">
      <c r="A40" s="160" t="s">
        <v>57</v>
      </c>
      <c r="B40" s="161"/>
      <c r="C40" s="161"/>
      <c r="D40" s="161"/>
      <c r="E40" s="161"/>
      <c r="F40" s="17"/>
      <c r="G40" s="51" t="s">
        <v>16</v>
      </c>
      <c r="H40" s="113">
        <v>19221.5</v>
      </c>
      <c r="I40" s="113">
        <v>20074</v>
      </c>
      <c r="J40" s="47">
        <f>I40-H40</f>
        <v>852.5</v>
      </c>
      <c r="K40" s="48">
        <f>J40/H40</f>
        <v>4.4351377363889395E-2</v>
      </c>
      <c r="L40" s="189"/>
    </row>
    <row r="41" spans="1:12" ht="12" customHeight="1" thickBot="1" x14ac:dyDescent="0.25">
      <c r="A41" s="161"/>
      <c r="B41" s="161"/>
      <c r="C41" s="161"/>
      <c r="D41" s="161"/>
      <c r="E41" s="161"/>
      <c r="F41" s="17"/>
      <c r="G41" s="5"/>
      <c r="H41" s="9"/>
      <c r="I41" s="9"/>
    </row>
    <row r="42" spans="1:12" ht="13.5" customHeight="1" thickBot="1" x14ac:dyDescent="0.25">
      <c r="A42" s="161"/>
      <c r="B42" s="161"/>
      <c r="C42" s="161"/>
      <c r="D42" s="161"/>
      <c r="E42" s="161"/>
      <c r="F42" s="17"/>
      <c r="G42" s="180" t="s">
        <v>30</v>
      </c>
      <c r="H42" s="181"/>
      <c r="I42" s="181"/>
      <c r="J42" s="19">
        <v>2016</v>
      </c>
      <c r="K42" s="19">
        <v>2017</v>
      </c>
      <c r="L42" s="190"/>
    </row>
    <row r="43" spans="1:12" ht="12.75" customHeight="1" x14ac:dyDescent="0.25">
      <c r="A43" s="161"/>
      <c r="B43" s="161"/>
      <c r="C43" s="161"/>
      <c r="D43" s="161"/>
      <c r="E43" s="161"/>
      <c r="F43" s="33"/>
      <c r="G43" s="164" t="s">
        <v>21</v>
      </c>
      <c r="H43" s="165"/>
      <c r="I43" s="165"/>
      <c r="J43" s="36">
        <f>H37/H24</f>
        <v>5.1674793300826798E-2</v>
      </c>
      <c r="K43" s="37">
        <f>I37/I24</f>
        <v>5.2578254146003305E-2</v>
      </c>
      <c r="L43" s="191"/>
    </row>
    <row r="44" spans="1:12" ht="12.75" customHeight="1" x14ac:dyDescent="0.25">
      <c r="A44" s="161"/>
      <c r="B44" s="161"/>
      <c r="C44" s="161"/>
      <c r="D44" s="161"/>
      <c r="E44" s="161"/>
      <c r="F44" s="33"/>
      <c r="G44" s="162" t="s">
        <v>18</v>
      </c>
      <c r="H44" s="163"/>
      <c r="I44" s="163"/>
      <c r="J44" s="23">
        <f>H38/B24</f>
        <v>5.4848721984331446E-2</v>
      </c>
      <c r="K44" s="11">
        <f>I38/C24</f>
        <v>5.5565424225225188E-2</v>
      </c>
      <c r="L44" s="192"/>
    </row>
    <row r="45" spans="1:12" ht="12" customHeight="1" x14ac:dyDescent="0.25">
      <c r="A45" s="161"/>
      <c r="B45" s="161"/>
      <c r="C45" s="161"/>
      <c r="D45" s="161"/>
      <c r="E45" s="161"/>
      <c r="F45" s="34"/>
      <c r="G45" s="168" t="s">
        <v>19</v>
      </c>
      <c r="H45" s="169"/>
      <c r="I45" s="169"/>
      <c r="J45" s="23">
        <f>H39/H24</f>
        <v>9.4286622853508584E-2</v>
      </c>
      <c r="K45" s="11">
        <f>I39/I24</f>
        <v>9.6944488881778909E-2</v>
      </c>
      <c r="L45" s="193" t="s">
        <v>50</v>
      </c>
    </row>
    <row r="46" spans="1:12" ht="3.75" hidden="1" customHeight="1" x14ac:dyDescent="0.25">
      <c r="A46" s="161"/>
      <c r="B46" s="161"/>
      <c r="C46" s="161"/>
      <c r="D46" s="161"/>
      <c r="E46" s="161"/>
      <c r="F46" s="34"/>
      <c r="G46" s="168" t="s">
        <v>20</v>
      </c>
      <c r="H46" s="169"/>
      <c r="I46" s="169"/>
      <c r="J46" s="23">
        <f>H40/B24</f>
        <v>8.4504224881518666E-2</v>
      </c>
      <c r="K46" s="11">
        <f>I40/C24</f>
        <v>8.6972345099194576E-2</v>
      </c>
      <c r="L46" s="194"/>
    </row>
    <row r="47" spans="1:12" ht="15" customHeight="1" thickBot="1" x14ac:dyDescent="0.3">
      <c r="A47" s="35" t="s">
        <v>45</v>
      </c>
      <c r="F47" s="17"/>
      <c r="G47" s="195" t="s">
        <v>20</v>
      </c>
      <c r="H47" s="196"/>
      <c r="I47" s="196"/>
      <c r="J47" s="24">
        <f>H40/B24</f>
        <v>8.4504224881518666E-2</v>
      </c>
      <c r="K47" s="12">
        <f>I40/C24</f>
        <v>8.6972345099194576E-2</v>
      </c>
      <c r="L47" s="194"/>
    </row>
    <row r="48" spans="1:12" x14ac:dyDescent="0.2">
      <c r="L48" s="53" t="s">
        <v>70</v>
      </c>
    </row>
  </sheetData>
  <mergeCells count="20">
    <mergeCell ref="L26:L29"/>
    <mergeCell ref="G42:I42"/>
    <mergeCell ref="G1:L1"/>
    <mergeCell ref="G45:I45"/>
    <mergeCell ref="G27:K29"/>
    <mergeCell ref="L35:L40"/>
    <mergeCell ref="L42:L44"/>
    <mergeCell ref="L45:L47"/>
    <mergeCell ref="G47:I47"/>
    <mergeCell ref="L30:L34"/>
    <mergeCell ref="B1:D1"/>
    <mergeCell ref="A2:C2"/>
    <mergeCell ref="G2:J2"/>
    <mergeCell ref="A28:E28"/>
    <mergeCell ref="A29:E29"/>
    <mergeCell ref="A40:E46"/>
    <mergeCell ref="G44:I44"/>
    <mergeCell ref="G43:I43"/>
    <mergeCell ref="A27:E27"/>
    <mergeCell ref="G46:I46"/>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8.5703125" customWidth="1"/>
    <col min="2" max="2" width="13.42578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2017-07-05T21:18:07Z</dcterms:modified>
</cp:coreProperties>
</file>